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Data\KKR\FKSS\Økonomigruppe\Egenbetaling\Skabeloner\"/>
    </mc:Choice>
  </mc:AlternateContent>
  <xr:revisionPtr revIDLastSave="0" documentId="8_{07A6D709-0E3C-4BBC-9AEE-3B874D495C8A}" xr6:coauthVersionLast="47" xr6:coauthVersionMax="47" xr10:uidLastSave="{00000000-0000-0000-0000-000000000000}"/>
  <bookViews>
    <workbookView xWindow="-120" yWindow="-120" windowWidth="29040" windowHeight="15840" xr2:uid="{00000000-000D-0000-FFFF-FFFF00000000}"/>
  </bookViews>
  <sheets>
    <sheet name="Ændringsvarsel" sheetId="1" r:id="rId1"/>
    <sheet name="Ark2" sheetId="2" r:id="rId2"/>
    <sheet name="Ark3" sheetId="3" r:id="rId3"/>
  </sheets>
  <externalReferences>
    <externalReference r:id="rId4"/>
  </externalReferences>
  <definedNames>
    <definedName name="janej">[1]Ændringsvarsel!$L$1:$L$2</definedName>
    <definedName name="_xlnm.Print_Area" localSheetId="0">Ændringsvarsel!$A$1:$K$46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J27" i="1" l="1"/>
  <c r="J29" i="1"/>
  <c r="K21" i="1" l="1"/>
  <c r="B19" i="1"/>
  <c r="E12" i="1"/>
  <c r="A10" i="1"/>
  <c r="J26" i="1" l="1"/>
  <c r="J30" i="1" s="1"/>
  <c r="B23" i="1" l="1"/>
  <c r="B27" i="1" s="1"/>
  <c r="B31" i="1" l="1"/>
</calcChain>
</file>

<file path=xl/sharedStrings.xml><?xml version="1.0" encoding="utf-8"?>
<sst xmlns="http://schemas.openxmlformats.org/spreadsheetml/2006/main" count="63" uniqueCount="61">
  <si>
    <t>Kommentarer i denne kolonne til driftsherre og handlekommune (udskrives ikke)</t>
  </si>
  <si>
    <t>Mellemregninger</t>
  </si>
  <si>
    <t>Ja</t>
  </si>
  <si>
    <t>Beboers navn</t>
  </si>
  <si>
    <t>De blå felter udfyldes af driftherre</t>
  </si>
  <si>
    <t>Lyserøde felter</t>
  </si>
  <si>
    <t>Nej</t>
  </si>
  <si>
    <t>Beboers adresse, bolig nr.</t>
  </si>
  <si>
    <t>De gule felter udfyldes af Handlekommune</t>
  </si>
  <si>
    <t>er beregnede</t>
  </si>
  <si>
    <t>Tilbuds navn</t>
  </si>
  <si>
    <t>Postnr. og By</t>
  </si>
  <si>
    <t>Oplysninger fra driftsherre til handlekommune</t>
  </si>
  <si>
    <t>Borgers cpr-nummer</t>
  </si>
  <si>
    <t>Varsel om ændring af boligbetalingen, jf. BEK 715 af 2013, §9</t>
  </si>
  <si>
    <t>Betalingskommune</t>
  </si>
  <si>
    <t>Boform: Botilbud efter Servicelovens §108</t>
  </si>
  <si>
    <t>Angiv for ændring af boligbetalingen:</t>
  </si>
  <si>
    <t>[Dato]</t>
  </si>
  <si>
    <t>Før</t>
  </si>
  <si>
    <t>Efter</t>
  </si>
  <si>
    <t>Ændring</t>
  </si>
  <si>
    <t>Månedlig omkostningsafhængig ændring inkl. vand (ekskl. el &amp; varme)</t>
  </si>
  <si>
    <t>Til den omkostningsbestemte boligbetaling inkl. vand tillæges den indkomstbestemte del, jf. BEK 1387 af 2006.:</t>
  </si>
  <si>
    <t>Beløb</t>
  </si>
  <si>
    <t>Månedlig omkostningsafhængig boligbetaling inkl. Vand (BEK 1387 af 2006, §6)</t>
  </si>
  <si>
    <t>INDKOMSTBEREGNER</t>
  </si>
  <si>
    <t>Satsregulering</t>
  </si>
  <si>
    <t>Indkomstbestemte boligbetaling i [2017] (BEK 1387 af 2006, § 7), pr. md.</t>
  </si>
  <si>
    <t>Nedsættelse når boligbetalingen overstiger omkostningsbestemt boligbetaling</t>
  </si>
  <si>
    <t>Evt. nedsættelse af boligbetalingen (BEK 1387 af 2006, § 5 stk. 1), pr. md.</t>
  </si>
  <si>
    <t>Evt. anden nedsættelse (årsager angives)</t>
  </si>
  <si>
    <t>Nedsættelser udfyldes med negative beløb</t>
  </si>
  <si>
    <t>Varme (BEK 1387 af 2006, §8), pr. md.</t>
  </si>
  <si>
    <t>El (BEK 1387 af 2006, §8), pr. md.</t>
  </si>
  <si>
    <t>Ny boligbetaling inkl. el &amp; varme, kr. pr. md.</t>
  </si>
  <si>
    <t>Personlig indkomst</t>
  </si>
  <si>
    <t>Kapitalindkomst</t>
  </si>
  <si>
    <t>5. Varme og vandopvarmning</t>
  </si>
  <si>
    <t>Fradrag i årsindkomst (angives med minus)</t>
  </si>
  <si>
    <t>Enlig (vælg ja eller nej)?</t>
  </si>
  <si>
    <t>Valgfri Serviceydelser</t>
  </si>
  <si>
    <t>Pris</t>
  </si>
  <si>
    <t>Enhed</t>
  </si>
  <si>
    <t>Indkomst til beregning</t>
  </si>
  <si>
    <t>Enhed er f.eks. måltid, måned, km. og lign.</t>
  </si>
  <si>
    <t>Øvrige oplysninger</t>
  </si>
  <si>
    <t>BEK 715/2013, § 9: "Ved forhøjelse af boligbetalingen på grundlag af de budgetterede driftsudgifter til bygningerne har beboeren krav på 2 måneders varsel. Stk. 2. Krav om forhøjelse af boligbetalingen skal varsles skriftligt over for den enkelte beboer og skal indeholde oplysning om forhøjelsens beregning, grunden til forhøjelsen og forhøjelsens størrelse angivet i kr. pr. måned."</t>
  </si>
  <si>
    <t>Beregning af indkomstbestemt egenbetaling foretages af borgers handlekommune</t>
  </si>
  <si>
    <t>Vejledning til indkomstberegneren:</t>
  </si>
  <si>
    <t>2021-2022</t>
  </si>
  <si>
    <r>
      <rPr>
        <b/>
        <u/>
        <sz val="11"/>
        <color theme="1"/>
        <rFont val="Calibri"/>
        <family val="2"/>
        <scheme val="minor"/>
      </rPr>
      <t>1.</t>
    </r>
    <r>
      <rPr>
        <sz val="11"/>
        <color theme="1"/>
        <rFont val="Calibri"/>
        <family val="2"/>
        <scheme val="minor"/>
      </rPr>
      <t xml:space="preserve"> Indtast personlig indkomst og kapitalindkomst for 2020 i celle I26 og I27</t>
    </r>
  </si>
  <si>
    <r>
      <rPr>
        <b/>
        <u/>
        <sz val="11"/>
        <color theme="1"/>
        <rFont val="Calibri"/>
        <family val="2"/>
        <scheme val="minor"/>
      </rPr>
      <t>2.</t>
    </r>
    <r>
      <rPr>
        <sz val="11"/>
        <color theme="1"/>
        <rFont val="Calibri"/>
        <family val="2"/>
        <scheme val="minor"/>
      </rPr>
      <t xml:space="preserve"> Hvis du ved at borgers indkomstgrundlag ændrer sig betydeligt (fx bliver tilkendt førtidspension eller overgår til folkepension i det kommende år), er du dog nødt til at foretage en ny beregning af personlig indkomst og indtaste i celle J30</t>
    </r>
  </si>
  <si>
    <r>
      <rPr>
        <b/>
        <u/>
        <sz val="11"/>
        <color theme="1"/>
        <rFont val="Calibri"/>
        <family val="2"/>
        <scheme val="minor"/>
      </rPr>
      <t>4.</t>
    </r>
    <r>
      <rPr>
        <sz val="11"/>
        <color theme="1"/>
        <rFont val="Calibri"/>
        <family val="2"/>
        <scheme val="minor"/>
      </rPr>
      <t xml:space="preserve"> Vælg om borger er enlig eller gift/samlevende i rullemenuen</t>
    </r>
  </si>
  <si>
    <r>
      <rPr>
        <b/>
        <u/>
        <sz val="11"/>
        <color theme="1"/>
        <rFont val="Calibri"/>
        <family val="2"/>
        <scheme val="minor"/>
      </rPr>
      <t xml:space="preserve">5. </t>
    </r>
    <r>
      <rPr>
        <sz val="11"/>
        <color theme="1"/>
        <rFont val="Calibri"/>
        <family val="2"/>
        <scheme val="minor"/>
      </rPr>
      <t>Husk at der er tale om en afgørelse - Sørg for at vedhæfte en klagevejledning :-)</t>
    </r>
  </si>
  <si>
    <r>
      <rPr>
        <b/>
        <u/>
        <sz val="11"/>
        <color theme="1"/>
        <rFont val="Calibri"/>
        <family val="2"/>
        <scheme val="minor"/>
      </rPr>
      <t>3.</t>
    </r>
    <r>
      <rPr>
        <sz val="11"/>
        <color theme="1"/>
        <rFont val="Calibri"/>
        <family val="2"/>
        <scheme val="minor"/>
      </rPr>
      <t xml:space="preserve"> Husk at indbetalinger til visse pensionsopsparinger er fradragsberettigede.</t>
    </r>
  </si>
  <si>
    <t>2021-udgaven af beregningen har været genstand for klagebehandling i Ankestyrelsen og præcisering af lovgrundlaget fra Social- og Ældreministeriets side. Dermed bortfalder praksis om at tage højde for afdæmpning og obligatorisk opsparing af de indkomsterstattende ydelser.</t>
  </si>
  <si>
    <t>2022-2023</t>
  </si>
  <si>
    <t>2021-2023</t>
  </si>
  <si>
    <t>Nedsættelse for enlige, 2023 (positivt tal)</t>
  </si>
  <si>
    <t>Indkomstgrænseværdi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</si>
</sst>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76">
    <xf numFmtId="0" fontId="0" fillId="0" borderId="0" xfId="0"/>
    <xf numFmtId="0" fontId="0" fillId="0" borderId="0" xfId="0" applyAlignment="1">
      <alignment horizontal="left"/>
    </xf>
    <xf numFmtId="0" fontId="0" fillId="2" borderId="0" xfId="0" applyFill="1" applyProtection="1">
      <protection locked="0"/>
    </xf>
    <xf numFmtId="0" fontId="0" fillId="0" borderId="0" xfId="0" applyFill="1" applyBorder="1"/>
    <xf numFmtId="0" fontId="1" fillId="2" borderId="1" xfId="0" applyFont="1" applyFill="1" applyBorder="1" applyAlignment="1">
      <alignment horizontal="left"/>
    </xf>
    <xf numFmtId="3" fontId="0" fillId="3" borderId="2" xfId="0" applyNumberFormat="1" applyFill="1" applyBorder="1"/>
    <xf numFmtId="0" fontId="1" fillId="4" borderId="1" xfId="0" applyFont="1" applyFill="1" applyBorder="1" applyAlignment="1">
      <alignment horizontal="left"/>
    </xf>
    <xf numFmtId="0" fontId="0" fillId="3" borderId="3" xfId="0" quotePrefix="1" applyFill="1" applyBorder="1"/>
    <xf numFmtId="0" fontId="1" fillId="0" borderId="0" xfId="0" applyFont="1" applyAlignment="1">
      <alignment horizontal="left"/>
    </xf>
    <xf numFmtId="0" fontId="0" fillId="0" borderId="0" xfId="0" applyFill="1"/>
    <xf numFmtId="0" fontId="0" fillId="2" borderId="1" xfId="0" applyFill="1" applyBorder="1" applyProtection="1">
      <protection locked="0"/>
    </xf>
    <xf numFmtId="0" fontId="2" fillId="0" borderId="0" xfId="0" applyFont="1"/>
    <xf numFmtId="0" fontId="3" fillId="0" borderId="0" xfId="0" applyFont="1"/>
    <xf numFmtId="0" fontId="1" fillId="0" borderId="0" xfId="0" applyFont="1"/>
    <xf numFmtId="14" fontId="0" fillId="2" borderId="1" xfId="0" applyNumberFormat="1" applyFill="1" applyBorder="1" applyAlignment="1" applyProtection="1">
      <alignment horizontal="left"/>
      <protection locked="0"/>
    </xf>
    <xf numFmtId="0" fontId="1" fillId="0" borderId="0" xfId="0" applyFont="1" applyAlignment="1">
      <alignment horizontal="right"/>
    </xf>
    <xf numFmtId="4" fontId="0" fillId="2" borderId="1" xfId="0" applyNumberFormat="1" applyFill="1" applyBorder="1" applyProtection="1">
      <protection locked="0"/>
    </xf>
    <xf numFmtId="4" fontId="1" fillId="0" borderId="4" xfId="0" applyNumberFormat="1" applyFont="1" applyFill="1" applyBorder="1"/>
    <xf numFmtId="0" fontId="0" fillId="0" borderId="0" xfId="0" applyBorder="1"/>
    <xf numFmtId="0" fontId="0" fillId="0" borderId="0" xfId="0" applyFill="1" applyBorder="1" applyAlignment="1">
      <alignment horizontal="left"/>
    </xf>
    <xf numFmtId="3" fontId="0" fillId="0" borderId="0" xfId="0" applyNumberFormat="1" applyFill="1"/>
    <xf numFmtId="0" fontId="1" fillId="0" borderId="0" xfId="0" applyFont="1" applyFill="1" applyBorder="1"/>
    <xf numFmtId="0" fontId="1" fillId="0" borderId="0" xfId="0" applyFont="1" applyFill="1" applyBorder="1" applyAlignment="1">
      <alignment horizontal="right"/>
    </xf>
    <xf numFmtId="3" fontId="0" fillId="3" borderId="0" xfId="0" applyNumberFormat="1" applyFill="1" applyProtection="1"/>
    <xf numFmtId="4" fontId="0" fillId="3" borderId="1" xfId="0" applyNumberFormat="1" applyFill="1" applyBorder="1" applyProtection="1"/>
    <xf numFmtId="0" fontId="1" fillId="5" borderId="8" xfId="0" applyFont="1" applyFill="1" applyBorder="1"/>
    <xf numFmtId="4" fontId="1" fillId="5" borderId="9" xfId="0" applyNumberFormat="1" applyFont="1" applyFill="1" applyBorder="1" applyAlignment="1" applyProtection="1">
      <alignment horizontal="right"/>
      <protection locked="0"/>
    </xf>
    <xf numFmtId="0" fontId="1" fillId="5" borderId="10" xfId="0" applyFont="1" applyFill="1" applyBorder="1"/>
    <xf numFmtId="0" fontId="0" fillId="5" borderId="11" xfId="0" applyFill="1" applyBorder="1"/>
    <xf numFmtId="10" fontId="0" fillId="2" borderId="1" xfId="0" applyNumberFormat="1" applyFont="1" applyFill="1" applyBorder="1" applyAlignment="1" applyProtection="1">
      <alignment horizontal="right"/>
      <protection locked="0"/>
    </xf>
    <xf numFmtId="10" fontId="0" fillId="3" borderId="12" xfId="0" applyNumberFormat="1" applyFill="1" applyBorder="1" applyProtection="1"/>
    <xf numFmtId="4" fontId="1" fillId="3" borderId="1" xfId="0" applyNumberFormat="1" applyFont="1" applyFill="1" applyBorder="1" applyAlignment="1" applyProtection="1">
      <alignment horizontal="right"/>
    </xf>
    <xf numFmtId="0" fontId="1" fillId="0" borderId="0" xfId="0" applyFont="1" applyFill="1" applyBorder="1" applyAlignment="1">
      <alignment horizontal="left"/>
    </xf>
    <xf numFmtId="0" fontId="0" fillId="5" borderId="12" xfId="0" applyFill="1" applyBorder="1"/>
    <xf numFmtId="4" fontId="1" fillId="3" borderId="2" xfId="0" applyNumberFormat="1" applyFont="1" applyFill="1" applyBorder="1" applyAlignment="1" applyProtection="1">
      <alignment horizontal="right"/>
    </xf>
    <xf numFmtId="0" fontId="0" fillId="5" borderId="0" xfId="0" applyFill="1" applyBorder="1"/>
    <xf numFmtId="3" fontId="0" fillId="2" borderId="1" xfId="0" applyNumberFormat="1" applyFont="1" applyFill="1" applyBorder="1" applyAlignment="1" applyProtection="1">
      <alignment horizontal="right"/>
      <protection locked="0"/>
    </xf>
    <xf numFmtId="0" fontId="0" fillId="4" borderId="1" xfId="0" applyFill="1" applyBorder="1" applyAlignment="1" applyProtection="1">
      <alignment horizontal="left"/>
      <protection locked="0"/>
    </xf>
    <xf numFmtId="4" fontId="1" fillId="4" borderId="1" xfId="0" applyNumberFormat="1" applyFont="1" applyFill="1" applyBorder="1" applyAlignment="1" applyProtection="1">
      <alignment horizontal="right"/>
      <protection locked="0"/>
    </xf>
    <xf numFmtId="3" fontId="0" fillId="3" borderId="1" xfId="0" applyNumberFormat="1" applyFont="1" applyFill="1" applyBorder="1" applyAlignment="1" applyProtection="1">
      <alignment horizontal="right"/>
      <protection locked="0"/>
    </xf>
    <xf numFmtId="0" fontId="0" fillId="2" borderId="3" xfId="0" applyFill="1" applyBorder="1" applyProtection="1">
      <protection locked="0"/>
    </xf>
    <xf numFmtId="0" fontId="0" fillId="2" borderId="2" xfId="0" applyFill="1" applyBorder="1" applyProtection="1">
      <protection locked="0"/>
    </xf>
    <xf numFmtId="0" fontId="1" fillId="5" borderId="0" xfId="0" applyFont="1" applyFill="1" applyBorder="1"/>
    <xf numFmtId="4" fontId="1" fillId="3" borderId="4" xfId="0" applyNumberFormat="1" applyFont="1" applyFill="1" applyBorder="1" applyAlignment="1" applyProtection="1">
      <alignment horizontal="right"/>
    </xf>
    <xf numFmtId="3" fontId="0" fillId="4" borderId="1" xfId="0" applyNumberFormat="1" applyFont="1" applyFill="1" applyBorder="1" applyProtection="1">
      <protection locked="0"/>
    </xf>
    <xf numFmtId="3" fontId="0" fillId="4" borderId="1" xfId="0" applyNumberFormat="1" applyFill="1" applyBorder="1" applyProtection="1">
      <protection locked="0"/>
    </xf>
    <xf numFmtId="0" fontId="0" fillId="4" borderId="1" xfId="0" applyFill="1" applyBorder="1" applyProtection="1">
      <protection locked="0"/>
    </xf>
    <xf numFmtId="3" fontId="0" fillId="3" borderId="2" xfId="0" applyNumberFormat="1" applyFill="1" applyBorder="1" applyProtection="1"/>
    <xf numFmtId="0" fontId="0" fillId="0" borderId="0" xfId="0" applyFill="1" applyBorder="1" applyAlignment="1" applyProtection="1">
      <alignment horizontal="left"/>
      <protection locked="0"/>
    </xf>
    <xf numFmtId="0" fontId="0" fillId="5" borderId="13" xfId="0" applyFill="1" applyBorder="1"/>
    <xf numFmtId="0" fontId="0" fillId="5" borderId="14" xfId="0" applyFill="1" applyBorder="1"/>
    <xf numFmtId="3" fontId="0" fillId="3" borderId="15" xfId="0" applyNumberFormat="1" applyFill="1" applyBorder="1" applyProtection="1"/>
    <xf numFmtId="0" fontId="0" fillId="5" borderId="16" xfId="0" applyFill="1" applyBorder="1"/>
    <xf numFmtId="0" fontId="0" fillId="2" borderId="1" xfId="0" applyFill="1" applyBorder="1" applyAlignment="1" applyProtection="1">
      <alignment horizontal="left"/>
      <protection locked="0"/>
    </xf>
    <xf numFmtId="0" fontId="0" fillId="0" borderId="0" xfId="0" applyFill="1" applyBorder="1" applyAlignment="1" applyProtection="1">
      <protection locked="0"/>
    </xf>
    <xf numFmtId="0" fontId="0" fillId="0" borderId="0" xfId="0" applyProtection="1"/>
    <xf numFmtId="4" fontId="1" fillId="0" borderId="0" xfId="0" applyNumberFormat="1" applyFont="1" applyFill="1" applyBorder="1" applyAlignment="1">
      <alignment horizontal="right"/>
    </xf>
    <xf numFmtId="0" fontId="0" fillId="0" borderId="0" xfId="0" applyAlignment="1">
      <alignment vertical="top" wrapText="1"/>
    </xf>
    <xf numFmtId="0" fontId="0" fillId="0" borderId="0" xfId="0" applyFill="1" applyAlignment="1">
      <alignment vertical="top"/>
    </xf>
    <xf numFmtId="0" fontId="0" fillId="0" borderId="0" xfId="0" applyAlignment="1">
      <alignment wrapText="1"/>
    </xf>
    <xf numFmtId="0" fontId="4" fillId="0" borderId="0" xfId="0" applyFont="1"/>
    <xf numFmtId="10" fontId="0" fillId="0" borderId="0" xfId="0" applyNumberFormat="1"/>
    <xf numFmtId="4" fontId="1" fillId="0" borderId="0" xfId="0" applyNumberFormat="1" applyFont="1" applyFill="1" applyBorder="1" applyAlignment="1" applyProtection="1">
      <alignment horizontal="right"/>
    </xf>
    <xf numFmtId="0" fontId="0" fillId="0" borderId="0" xfId="0" applyAlignment="1">
      <alignment horizontal="left" vertical="top" wrapText="1"/>
    </xf>
    <xf numFmtId="0" fontId="5" fillId="0" borderId="0" xfId="0" applyFont="1" applyAlignment="1">
      <alignment horizontal="left" vertical="top" wrapText="1"/>
    </xf>
    <xf numFmtId="0" fontId="0" fillId="2" borderId="5"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0" fillId="0" borderId="0" xfId="0" applyFont="1" applyAlignment="1">
      <alignment horizontal="left" wrapText="1"/>
    </xf>
  </cellXfs>
  <cellStyles count="1">
    <cellStyle name="Normal" xfId="0" builtinId="0"/>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ud.RD\Desktop\&#198;ndringsvarsel%20(sats%20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Ændringsvarsel"/>
      <sheetName val="Ændringer"/>
    </sheetNames>
    <sheetDataSet>
      <sheetData sheetId="0">
        <row r="1">
          <cell r="L1" t="str">
            <v>Ja</v>
          </cell>
        </row>
        <row r="2">
          <cell r="L2" t="str">
            <v>Nej</v>
          </cell>
        </row>
      </sheetData>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abSelected="1" view="pageBreakPreview" topLeftCell="A16" zoomScaleNormal="100" zoomScaleSheetLayoutView="100" workbookViewId="0">
      <selection activeCell="G29" sqref="G29"/>
    </sheetView>
  </sheetViews>
  <sheetFormatPr defaultRowHeight="15" x14ac:dyDescent="0.25"/>
  <cols>
    <col min="1" max="1" width="67.7109375" customWidth="1"/>
    <col min="2" max="3" width="12" customWidth="1"/>
    <col min="4" max="4" width="1" customWidth="1"/>
    <col min="5" max="5" width="9.140625" customWidth="1"/>
    <col min="6" max="6" width="0.85546875" customWidth="1"/>
    <col min="7" max="7" width="29.28515625" style="1" customWidth="1"/>
    <col min="8" max="8" width="29.42578125" customWidth="1"/>
    <col min="9" max="9" width="11" customWidth="1"/>
    <col min="10" max="10" width="11.7109375" customWidth="1"/>
    <col min="11" max="11" width="9.7109375" bestFit="1" customWidth="1"/>
    <col min="12" max="12" width="9.140625" customWidth="1"/>
    <col min="13" max="17" width="14.28515625" customWidth="1"/>
  </cols>
  <sheetData>
    <row r="1" spans="1:12" x14ac:dyDescent="0.25">
      <c r="G1" s="1" t="s">
        <v>0</v>
      </c>
      <c r="H1" t="s">
        <v>1</v>
      </c>
      <c r="L1" t="s">
        <v>2</v>
      </c>
    </row>
    <row r="2" spans="1:12" x14ac:dyDescent="0.25">
      <c r="A2" s="2" t="s">
        <v>3</v>
      </c>
      <c r="B2" s="3"/>
      <c r="C2" s="3"/>
      <c r="D2" s="3"/>
      <c r="E2" s="3"/>
      <c r="G2" s="4" t="s">
        <v>4</v>
      </c>
      <c r="H2" s="5" t="s">
        <v>5</v>
      </c>
      <c r="L2" t="s">
        <v>6</v>
      </c>
    </row>
    <row r="3" spans="1:12" x14ac:dyDescent="0.25">
      <c r="A3" s="2" t="s">
        <v>7</v>
      </c>
      <c r="B3" s="3"/>
      <c r="C3" s="3"/>
      <c r="D3" s="3"/>
      <c r="E3" s="3"/>
      <c r="G3" s="6" t="s">
        <v>8</v>
      </c>
      <c r="H3" s="7" t="s">
        <v>9</v>
      </c>
    </row>
    <row r="4" spans="1:12" x14ac:dyDescent="0.25">
      <c r="A4" s="2" t="s">
        <v>10</v>
      </c>
      <c r="B4" s="3"/>
      <c r="C4" s="3"/>
      <c r="D4" s="3"/>
      <c r="E4" s="3"/>
    </row>
    <row r="5" spans="1:12" x14ac:dyDescent="0.25">
      <c r="A5" s="2" t="s">
        <v>11</v>
      </c>
      <c r="B5" s="3"/>
      <c r="C5" s="3"/>
      <c r="D5" s="3"/>
      <c r="E5" s="3"/>
      <c r="G5" s="8" t="s">
        <v>12</v>
      </c>
    </row>
    <row r="6" spans="1:12" x14ac:dyDescent="0.25">
      <c r="A6" s="9"/>
      <c r="B6" s="3"/>
      <c r="C6" s="3"/>
      <c r="D6" s="3"/>
      <c r="E6" s="3"/>
      <c r="G6" s="1" t="s">
        <v>13</v>
      </c>
      <c r="H6" s="10"/>
    </row>
    <row r="7" spans="1:12" s="12" customFormat="1" ht="18.75" x14ac:dyDescent="0.3">
      <c r="A7" s="11" t="s">
        <v>14</v>
      </c>
      <c r="G7" s="1" t="s">
        <v>15</v>
      </c>
      <c r="H7" s="10"/>
    </row>
    <row r="8" spans="1:12" x14ac:dyDescent="0.25">
      <c r="A8" s="13" t="s">
        <v>16</v>
      </c>
      <c r="B8" s="3"/>
      <c r="C8" s="3"/>
      <c r="D8" s="3"/>
      <c r="E8" s="3"/>
    </row>
    <row r="9" spans="1:12" x14ac:dyDescent="0.25">
      <c r="G9" s="8" t="s">
        <v>17</v>
      </c>
    </row>
    <row r="10" spans="1:12" x14ac:dyDescent="0.25">
      <c r="A10" s="13" t="str">
        <f>+IF(G10="[Dato]","Indtast dato i felt H10","Ændringen gælder fra "&amp;DAY(G10)&amp;"."&amp;MONTH(G10)&amp;"."&amp;YEAR(G10))</f>
        <v>Indtast dato i felt H10</v>
      </c>
      <c r="G10" s="14" t="s">
        <v>18</v>
      </c>
    </row>
    <row r="11" spans="1:12" ht="15.75" thickBot="1" x14ac:dyDescent="0.3">
      <c r="B11" s="13" t="s">
        <v>19</v>
      </c>
      <c r="C11" s="13" t="s">
        <v>20</v>
      </c>
      <c r="E11" s="15" t="s">
        <v>21</v>
      </c>
    </row>
    <row r="12" spans="1:12" ht="15.75" thickBot="1" x14ac:dyDescent="0.3">
      <c r="A12" s="13" t="s">
        <v>22</v>
      </c>
      <c r="B12" s="16"/>
      <c r="C12" s="16"/>
      <c r="E12" s="17">
        <f>+C12-B12</f>
        <v>0</v>
      </c>
      <c r="H12" s="9"/>
    </row>
    <row r="13" spans="1:12" x14ac:dyDescent="0.25">
      <c r="A13" s="13"/>
      <c r="B13" s="18"/>
      <c r="C13" s="18"/>
      <c r="E13" s="18"/>
      <c r="G13" s="19"/>
      <c r="H13" s="20"/>
    </row>
    <row r="14" spans="1:12" ht="45" customHeight="1" x14ac:dyDescent="0.25">
      <c r="A14" s="71"/>
      <c r="B14" s="72"/>
      <c r="C14" s="72"/>
      <c r="D14" s="72"/>
      <c r="E14" s="73"/>
    </row>
    <row r="15" spans="1:12" x14ac:dyDescent="0.25">
      <c r="A15" s="13"/>
      <c r="B15" s="18"/>
      <c r="C15" s="18"/>
      <c r="E15" s="18"/>
    </row>
    <row r="17" spans="1:17" ht="30" customHeight="1" x14ac:dyDescent="0.25">
      <c r="A17" s="74" t="s">
        <v>23</v>
      </c>
      <c r="B17" s="74"/>
      <c r="C17" s="74"/>
      <c r="D17" s="74"/>
      <c r="E17" s="74"/>
    </row>
    <row r="18" spans="1:17" x14ac:dyDescent="0.25">
      <c r="B18" s="15" t="s">
        <v>24</v>
      </c>
      <c r="C18" s="21"/>
      <c r="D18" s="3"/>
      <c r="E18" s="22"/>
      <c r="H18" s="23">
        <f>+C12*10</f>
        <v>0</v>
      </c>
    </row>
    <row r="19" spans="1:17" x14ac:dyDescent="0.25">
      <c r="A19" t="s">
        <v>25</v>
      </c>
      <c r="B19" s="24">
        <f>+C12</f>
        <v>0</v>
      </c>
      <c r="C19" s="3"/>
      <c r="D19" s="3"/>
      <c r="E19" s="21"/>
      <c r="G19" s="19"/>
    </row>
    <row r="20" spans="1:17" x14ac:dyDescent="0.25">
      <c r="H20" s="25" t="s">
        <v>26</v>
      </c>
      <c r="I20" s="26" t="s">
        <v>50</v>
      </c>
      <c r="J20" s="27" t="s">
        <v>57</v>
      </c>
      <c r="K20" s="27" t="s">
        <v>58</v>
      </c>
      <c r="M20" s="60" t="s">
        <v>49</v>
      </c>
    </row>
    <row r="21" spans="1:17" ht="15" customHeight="1" x14ac:dyDescent="0.25">
      <c r="A21" s="74" t="s">
        <v>23</v>
      </c>
      <c r="B21" s="74"/>
      <c r="C21" s="74"/>
      <c r="D21" s="74"/>
      <c r="E21" s="74"/>
      <c r="H21" s="28" t="s">
        <v>27</v>
      </c>
      <c r="I21" s="29">
        <v>1.2E-2</v>
      </c>
      <c r="J21" s="29">
        <v>2.7E-2</v>
      </c>
      <c r="K21" s="30">
        <f>+(1+I21)*(1+J21)-1</f>
        <v>3.9323999999999915E-2</v>
      </c>
      <c r="M21" t="s">
        <v>48</v>
      </c>
      <c r="N21" s="59"/>
      <c r="O21" s="59"/>
      <c r="P21" s="59"/>
      <c r="Q21" s="59"/>
    </row>
    <row r="22" spans="1:17" ht="15" customHeight="1" x14ac:dyDescent="0.25">
      <c r="H22" s="28" t="s">
        <v>59</v>
      </c>
      <c r="I22" s="35"/>
      <c r="J22" s="36">
        <v>49100</v>
      </c>
      <c r="K22" s="33"/>
      <c r="M22" s="64" t="s">
        <v>56</v>
      </c>
      <c r="N22" s="64"/>
      <c r="O22" s="64"/>
      <c r="P22" s="64"/>
      <c r="Q22" s="64"/>
    </row>
    <row r="23" spans="1:17" x14ac:dyDescent="0.25">
      <c r="A23" s="13" t="s">
        <v>28</v>
      </c>
      <c r="B23" s="31">
        <f>+(MIN(J30,J23)*0.1+MAX(J30-J23,0)*0.2)/12</f>
        <v>-408.33333333333331</v>
      </c>
      <c r="G23" s="32"/>
      <c r="H23" s="28" t="s">
        <v>60</v>
      </c>
      <c r="I23" s="35"/>
      <c r="J23" s="39">
        <v>226100</v>
      </c>
      <c r="K23" s="33"/>
      <c r="M23" s="64"/>
      <c r="N23" s="64"/>
      <c r="O23" s="64"/>
      <c r="P23" s="64"/>
      <c r="Q23" s="64"/>
    </row>
    <row r="24" spans="1:17" x14ac:dyDescent="0.25">
      <c r="A24" s="13"/>
      <c r="B24" s="62"/>
      <c r="G24" s="32"/>
      <c r="H24" s="28"/>
      <c r="I24" s="35"/>
      <c r="J24" s="35"/>
      <c r="K24" s="33"/>
      <c r="M24" s="64"/>
      <c r="N24" s="64"/>
      <c r="O24" s="64"/>
      <c r="P24" s="64"/>
      <c r="Q24" s="64"/>
    </row>
    <row r="25" spans="1:17" x14ac:dyDescent="0.25">
      <c r="A25" s="13"/>
      <c r="B25" s="62"/>
      <c r="G25" s="32"/>
      <c r="H25" s="28"/>
      <c r="I25" s="42">
        <v>2021</v>
      </c>
      <c r="J25" s="42">
        <v>2023</v>
      </c>
      <c r="K25" s="33"/>
      <c r="M25" s="64"/>
      <c r="N25" s="64"/>
      <c r="O25" s="64"/>
      <c r="P25" s="64"/>
      <c r="Q25" s="64"/>
    </row>
    <row r="26" spans="1:17" x14ac:dyDescent="0.25">
      <c r="A26" s="13"/>
      <c r="B26" s="22"/>
      <c r="G26" s="75" t="s">
        <v>29</v>
      </c>
      <c r="H26" s="28" t="s">
        <v>36</v>
      </c>
      <c r="I26" s="44"/>
      <c r="J26" s="45">
        <f>+ROUND(I26*(1+K21),-1)</f>
        <v>0</v>
      </c>
      <c r="K26" s="33"/>
      <c r="M26" s="64"/>
      <c r="N26" s="64"/>
      <c r="O26" s="64"/>
      <c r="P26" s="64"/>
      <c r="Q26" s="64"/>
    </row>
    <row r="27" spans="1:17" x14ac:dyDescent="0.25">
      <c r="A27" t="s">
        <v>30</v>
      </c>
      <c r="B27" s="34">
        <f>+MIN(H18-B19-B23,0)</f>
        <v>0</v>
      </c>
      <c r="G27" s="75"/>
      <c r="H27" s="28" t="s">
        <v>37</v>
      </c>
      <c r="I27" s="45"/>
      <c r="J27" s="45">
        <f>+I27</f>
        <v>0</v>
      </c>
      <c r="K27" s="33"/>
    </row>
    <row r="28" spans="1:17" x14ac:dyDescent="0.25">
      <c r="A28" s="37" t="s">
        <v>31</v>
      </c>
      <c r="B28" s="38"/>
      <c r="G28" s="8" t="s">
        <v>32</v>
      </c>
      <c r="H28" s="28" t="s">
        <v>39</v>
      </c>
      <c r="I28" s="35"/>
      <c r="J28" s="45"/>
      <c r="K28" s="33"/>
      <c r="M28" t="s">
        <v>51</v>
      </c>
    </row>
    <row r="29" spans="1:17" ht="15" customHeight="1" thickBot="1" x14ac:dyDescent="0.3">
      <c r="A29" s="18" t="s">
        <v>33</v>
      </c>
      <c r="B29" s="40"/>
      <c r="H29" s="28" t="s">
        <v>40</v>
      </c>
      <c r="I29" s="46" t="s">
        <v>2</v>
      </c>
      <c r="J29" s="47">
        <f>IF(I29="Ja",J22,0)</f>
        <v>49100</v>
      </c>
      <c r="K29" s="33"/>
      <c r="M29" s="63" t="s">
        <v>52</v>
      </c>
      <c r="N29" s="63"/>
      <c r="O29" s="63"/>
      <c r="P29" s="63"/>
      <c r="Q29" s="63"/>
    </row>
    <row r="30" spans="1:17" ht="15.75" thickBot="1" x14ac:dyDescent="0.3">
      <c r="A30" s="18" t="s">
        <v>34</v>
      </c>
      <c r="B30" s="41"/>
      <c r="H30" s="49" t="s">
        <v>44</v>
      </c>
      <c r="I30" s="50"/>
      <c r="J30" s="51">
        <f>ROUNDDOWN(((SUM(J26:J28)-J29)/1000),0)*1000</f>
        <v>-49000</v>
      </c>
      <c r="K30" s="52"/>
      <c r="M30" s="63"/>
      <c r="N30" s="63"/>
      <c r="O30" s="63"/>
      <c r="P30" s="63"/>
      <c r="Q30" s="63"/>
    </row>
    <row r="31" spans="1:17" ht="15.75" thickBot="1" x14ac:dyDescent="0.3">
      <c r="A31" s="13" t="s">
        <v>35</v>
      </c>
      <c r="B31" s="43">
        <f>+B19+B23+SUM(B27:B30)</f>
        <v>-408.33333333333331</v>
      </c>
      <c r="M31" s="63"/>
      <c r="N31" s="63"/>
      <c r="O31" s="63"/>
      <c r="P31" s="63"/>
      <c r="Q31" s="63"/>
    </row>
    <row r="32" spans="1:17" x14ac:dyDescent="0.25">
      <c r="M32" s="63"/>
      <c r="N32" s="63"/>
      <c r="O32" s="63"/>
      <c r="P32" s="63"/>
      <c r="Q32" s="63"/>
    </row>
    <row r="33" spans="1:13" x14ac:dyDescent="0.25">
      <c r="A33" s="13" t="s">
        <v>38</v>
      </c>
      <c r="M33" t="s">
        <v>55</v>
      </c>
    </row>
    <row r="34" spans="1:13" x14ac:dyDescent="0.25">
      <c r="A34" s="13"/>
      <c r="B34" s="3"/>
      <c r="C34" s="3"/>
      <c r="D34" s="3"/>
      <c r="E34" s="3"/>
      <c r="G34"/>
      <c r="M34" t="s">
        <v>53</v>
      </c>
    </row>
    <row r="35" spans="1:13" x14ac:dyDescent="0.25">
      <c r="A35" s="13" t="s">
        <v>41</v>
      </c>
      <c r="B35" s="13" t="s">
        <v>42</v>
      </c>
      <c r="C35" s="48" t="s">
        <v>43</v>
      </c>
      <c r="D35" s="48"/>
      <c r="E35" s="48"/>
      <c r="F35" s="48"/>
      <c r="G35"/>
      <c r="M35" t="s">
        <v>54</v>
      </c>
    </row>
    <row r="36" spans="1:13" s="55" customFormat="1" x14ac:dyDescent="0.25">
      <c r="A36" s="10"/>
      <c r="B36" s="53"/>
      <c r="C36" s="65"/>
      <c r="D36" s="66"/>
      <c r="E36" s="67"/>
      <c r="F36" s="54"/>
      <c r="G36" s="55" t="s">
        <v>45</v>
      </c>
    </row>
    <row r="37" spans="1:13" s="55" customFormat="1" x14ac:dyDescent="0.25">
      <c r="A37" s="10"/>
      <c r="B37" s="53"/>
      <c r="C37" s="65"/>
      <c r="D37" s="66"/>
      <c r="E37" s="67"/>
      <c r="F37" s="54"/>
    </row>
    <row r="38" spans="1:13" s="55" customFormat="1" x14ac:dyDescent="0.25">
      <c r="A38" s="10"/>
      <c r="B38" s="53"/>
      <c r="C38" s="65"/>
      <c r="D38" s="66"/>
      <c r="E38" s="67"/>
      <c r="F38" s="54"/>
      <c r="J38"/>
      <c r="K38" s="61"/>
    </row>
    <row r="39" spans="1:13" s="55" customFormat="1" x14ac:dyDescent="0.25">
      <c r="A39" s="10"/>
      <c r="B39" s="53"/>
      <c r="C39" s="65"/>
      <c r="D39" s="66"/>
      <c r="E39" s="67"/>
      <c r="F39" s="54"/>
      <c r="J39"/>
      <c r="K39"/>
    </row>
    <row r="40" spans="1:13" s="55" customFormat="1" x14ac:dyDescent="0.25">
      <c r="A40" s="10"/>
      <c r="B40" s="53"/>
      <c r="C40" s="65"/>
      <c r="D40" s="66"/>
      <c r="E40" s="67"/>
      <c r="F40" s="54"/>
      <c r="J40"/>
      <c r="K40"/>
    </row>
    <row r="41" spans="1:13" s="55" customFormat="1" x14ac:dyDescent="0.25">
      <c r="A41" s="10"/>
      <c r="B41" s="53"/>
      <c r="C41" s="65"/>
      <c r="D41" s="66"/>
      <c r="E41" s="67"/>
      <c r="F41" s="54"/>
    </row>
    <row r="42" spans="1:13" s="55" customFormat="1" x14ac:dyDescent="0.25">
      <c r="A42" s="10"/>
      <c r="B42" s="53"/>
      <c r="C42" s="65"/>
      <c r="D42" s="66"/>
      <c r="E42" s="67"/>
      <c r="F42" s="54"/>
    </row>
    <row r="43" spans="1:13" x14ac:dyDescent="0.25">
      <c r="A43" s="13"/>
      <c r="B43" s="56"/>
    </row>
    <row r="44" spans="1:13" x14ac:dyDescent="0.25">
      <c r="A44" s="13" t="s">
        <v>46</v>
      </c>
    </row>
    <row r="45" spans="1:13" ht="75" customHeight="1" x14ac:dyDescent="0.25">
      <c r="A45" s="68"/>
      <c r="B45" s="69"/>
      <c r="C45" s="69"/>
      <c r="D45" s="69"/>
      <c r="E45" s="70"/>
      <c r="G45" s="63" t="s">
        <v>47</v>
      </c>
      <c r="H45" s="63"/>
      <c r="I45" s="57"/>
      <c r="J45" s="57"/>
      <c r="K45" s="57"/>
      <c r="L45" s="57"/>
      <c r="M45" s="57"/>
    </row>
    <row r="46" spans="1:13" x14ac:dyDescent="0.25">
      <c r="A46" s="58"/>
      <c r="B46" s="58"/>
      <c r="C46" s="58"/>
      <c r="D46" s="58"/>
      <c r="E46" s="58"/>
    </row>
    <row r="47" spans="1:13" x14ac:dyDescent="0.25">
      <c r="A47" s="58"/>
      <c r="B47" s="58"/>
      <c r="C47" s="58"/>
      <c r="D47" s="58"/>
      <c r="E47" s="58"/>
    </row>
    <row r="48" spans="1:13" x14ac:dyDescent="0.25">
      <c r="A48" s="58"/>
      <c r="B48" s="58"/>
      <c r="C48" s="58"/>
      <c r="D48" s="58"/>
      <c r="E48" s="58"/>
    </row>
    <row r="49" spans="1:5" x14ac:dyDescent="0.25">
      <c r="A49" s="58"/>
      <c r="B49" s="58"/>
      <c r="C49" s="58"/>
      <c r="D49" s="58"/>
      <c r="E49" s="58"/>
    </row>
  </sheetData>
  <mergeCells count="15">
    <mergeCell ref="A14:E14"/>
    <mergeCell ref="A17:E17"/>
    <mergeCell ref="A21:E21"/>
    <mergeCell ref="G26:G27"/>
    <mergeCell ref="C36:E36"/>
    <mergeCell ref="G45:H45"/>
    <mergeCell ref="M29:Q32"/>
    <mergeCell ref="M22:Q26"/>
    <mergeCell ref="C38:E38"/>
    <mergeCell ref="C39:E39"/>
    <mergeCell ref="C40:E40"/>
    <mergeCell ref="C41:E41"/>
    <mergeCell ref="C42:E42"/>
    <mergeCell ref="A45:E45"/>
    <mergeCell ref="C37:E37"/>
  </mergeCells>
  <conditionalFormatting sqref="J26">
    <cfRule type="expression" dxfId="1" priority="2">
      <formula>I26&lt;&gt;""</formula>
    </cfRule>
  </conditionalFormatting>
  <conditionalFormatting sqref="J27">
    <cfRule type="expression" dxfId="0" priority="1">
      <formula>I27&lt;&gt;""</formula>
    </cfRule>
  </conditionalFormatting>
  <dataValidations count="1">
    <dataValidation type="list" allowBlank="1" showInputMessage="1" showErrorMessage="1" sqref="I29" xr:uid="{00000000-0002-0000-0000-000000000000}">
      <formula1>$L$1:$L$2</formula1>
    </dataValidation>
  </dataValidations>
  <pageMargins left="0.7" right="0.7" top="0.75" bottom="0.75" header="0.3" footer="0.3"/>
  <pageSetup paperSize="9" scale="38" orientation="portrait" horizontalDpi="4294967293"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2" sqref="B2:C4"/>
    </sheetView>
  </sheetViews>
  <sheetFormatPr defaultRowHeight="15" x14ac:dyDescent="0.25"/>
  <cols>
    <col min="2" max="2" width="33.42578125" customWidth="1"/>
  </cols>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Ændringsvarsel</vt:lpstr>
      <vt:lpstr>Ark2</vt:lpstr>
      <vt:lpstr>Ark3</vt:lpstr>
      <vt:lpstr>Ændringsvarsel!Udskriftsområde</vt:lpstr>
    </vt:vector>
  </TitlesOfParts>
  <Company>Rudersdal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Ludwig</dc:creator>
  <cp:lastModifiedBy>KKR - Sine Hansen</cp:lastModifiedBy>
  <cp:lastPrinted>2021-09-27T13:28:32Z</cp:lastPrinted>
  <dcterms:created xsi:type="dcterms:W3CDTF">2019-08-27T04:54:44Z</dcterms:created>
  <dcterms:modified xsi:type="dcterms:W3CDTF">2022-11-17T08:21:57Z</dcterms:modified>
</cp:coreProperties>
</file>